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<sst xmlns="http://schemas.openxmlformats.org/spreadsheetml/2006/main" count="301" uniqueCount="96">
  <si>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</si>
  <si>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</si>
  <si>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</si>
  <si>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</si>
  <si>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</si>
  <si>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</si>
  <si>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</si>
  <si>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</si>
  <si>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</si>
  <si>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</si>
  <si>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</si>
  <si>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</si>
  <si>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</si>
  <si>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</si>
  <si>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Калинина</t>
  </si>
  <si>
    <t>117/1</t>
  </si>
  <si>
    <t>01.06.2012 г.</t>
  </si>
  <si>
    <t>ИТОГО ПО ДОМУ</t>
  </si>
  <si>
    <t>январь 2019г.</t>
  </si>
  <si>
    <t>Вид работ</t>
  </si>
  <si>
    <t>Место проведения работ</t>
  </si>
  <si>
    <t>Сумма</t>
  </si>
  <si>
    <t>установка почтового ящика (для сбора показаний) жилого дома</t>
  </si>
  <si>
    <t>Калинина, 117/1</t>
  </si>
  <si>
    <t>2-й подъезд</t>
  </si>
  <si>
    <t>ИТОГО</t>
  </si>
  <si>
    <t>февраль 2019г.</t>
  </si>
  <si>
    <t>март 2019г.</t>
  </si>
  <si>
    <t>Ремонт электроосвещения над подъездом (установка фотореле)</t>
  </si>
  <si>
    <t>над подъездом №1,2</t>
  </si>
  <si>
    <t xml:space="preserve">Ремонт оконных откосов в подъезде ж/д </t>
  </si>
  <si>
    <t xml:space="preserve">Ремонт мягкой кровли отдельными местами в жилом доме 5-ти этажного дома </t>
  </si>
  <si>
    <t>кв.17,19,20,38,39</t>
  </si>
  <si>
    <t xml:space="preserve">Установка крана шарового ф 32 мм </t>
  </si>
  <si>
    <t xml:space="preserve">кв.34 ХВС </t>
  </si>
  <si>
    <t xml:space="preserve">Проверка тех.состояния  вентиляционных каналов и дымовых каналов ,обследование с помощью видеоаппаратуры </t>
  </si>
  <si>
    <t>кв.14</t>
  </si>
  <si>
    <t xml:space="preserve">Проверка тех.состояния  вентиляционных каналов и дымовых каналов ,обследование с помощью видеоаппаратуры ,устранение завалов </t>
  </si>
  <si>
    <t>кв.32</t>
  </si>
  <si>
    <t>Апрель 2019г.</t>
  </si>
  <si>
    <t>Май 2019г.</t>
  </si>
  <si>
    <t>гидравлические испытания внутридомовой системы ЦО (с подготовкой)</t>
  </si>
  <si>
    <t>частичная смена труб ЦО (подготовка к гидравлическому испытанию)</t>
  </si>
  <si>
    <t>Июнь 2019г.</t>
  </si>
  <si>
    <t>Июль 2019г</t>
  </si>
  <si>
    <t>Проверка тех.состояния  вентиляционных каналов и дымовых каналов.</t>
  </si>
  <si>
    <t>кв.1,2,3,8,15,16,17,18,22,30,34,38,40</t>
  </si>
  <si>
    <t>Август 2019г.</t>
  </si>
  <si>
    <t>проверка тех.состояния  вентиляционных  и дымовых каналов. Установка зольника (материал жителя)</t>
  </si>
  <si>
    <t>кв.9</t>
  </si>
  <si>
    <t>кв.23</t>
  </si>
  <si>
    <t>кв.24</t>
  </si>
  <si>
    <t>сентябрь 2019г.</t>
  </si>
  <si>
    <t>проверка тех.состояния  вентиляционных каналов и дымовых каналов</t>
  </si>
  <si>
    <t>кв.4,9,25</t>
  </si>
  <si>
    <t>октябрь 2019г.</t>
  </si>
  <si>
    <t>ноябрь 2019г.</t>
  </si>
  <si>
    <t>декабрь 2019г.</t>
  </si>
  <si>
    <t>Работы по аварийному ремонту общего имущества МКД с января по декабрь  2019г.</t>
  </si>
  <si>
    <t>Всего</t>
  </si>
  <si>
    <t>Январь 2019 г.</t>
  </si>
  <si>
    <t>техническое обслуживание ОПУЭ</t>
  </si>
  <si>
    <t>Февраль 2019 г</t>
  </si>
  <si>
    <t>установка автоматов 2Р 25А</t>
  </si>
  <si>
    <t>кв.5 МОП</t>
  </si>
  <si>
    <t>Март 2019 г</t>
  </si>
  <si>
    <t>Обходы и осмотры подвала и инжинерных коммуникаций (устранение непрогрева  системы ЦО)</t>
  </si>
  <si>
    <t>кв.2,6,10,14,18,3,7,11,15,19</t>
  </si>
  <si>
    <t>Планово-предупредительный ремонт щитов этажных</t>
  </si>
  <si>
    <t>1,2-й подъезд</t>
  </si>
  <si>
    <t>Апрель 2019 г</t>
  </si>
  <si>
    <t>смена трубопровода ф25мм</t>
  </si>
  <si>
    <t>кв.21 ЦО (перемычка)</t>
  </si>
  <si>
    <t>благоустройство придомовой территории (окраска деревьев СИЛАМИ ЖИТЕЛЕЙ)</t>
  </si>
  <si>
    <t>Закрытие отопительного периода(слив воды из системы)</t>
  </si>
  <si>
    <t>Май 2019г</t>
  </si>
  <si>
    <t>Июнь 2019г</t>
  </si>
  <si>
    <t>Ремонт электроосвещения (смена лампы ) жилого дома в МОП (освещение адресной таблички)</t>
  </si>
  <si>
    <t xml:space="preserve">1-й подъезд </t>
  </si>
  <si>
    <t>установка антимагнитных пломб (опломбировка ИПУ)</t>
  </si>
  <si>
    <t>кв.1</t>
  </si>
  <si>
    <t>покос придомовой территории</t>
  </si>
  <si>
    <t>Август 2019г</t>
  </si>
  <si>
    <t>Сентябрь 2019г</t>
  </si>
  <si>
    <t>устройство бельевой площадки, ремонт баков ТБО</t>
  </si>
  <si>
    <t xml:space="preserve">ремонт электроосвещения (смена ламп светодиодных) </t>
  </si>
  <si>
    <t>1-й подъезд придомовое освещение</t>
  </si>
  <si>
    <t>смена крана шарового ф 15 мм</t>
  </si>
  <si>
    <t>кв.34 ХВС</t>
  </si>
  <si>
    <t>обходы и осмотры подвала и инженерных коммуникаций (устранение непрогрева системы ЦО)</t>
  </si>
  <si>
    <t>кв.1-3-7</t>
  </si>
  <si>
    <t>подготовка к запуску системы ЦО в ж/д</t>
  </si>
  <si>
    <t>Декабрь 2019г.</t>
  </si>
  <si>
    <t>обходы и осмотры инжинерных коммуникаций (устранение непрогрева ) в ж/д</t>
  </si>
  <si>
    <t>кв.3,7,1,5,9,13,17,11,15,19</t>
  </si>
  <si>
    <t>ВСЕГО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</si>
</sst>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11" fillId="0" borderId="10" xfId="0" applyFont="1" applyBorder="1" applyAlignment="1">
      <alignment horizontal="justify"/>
    </xf>
    <xf numFmtId="0" fontId="11" fillId="35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justify"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13" fillId="37" borderId="12" xfId="0" applyFont="1" applyFill="1" applyBorder="1" applyAlignment="1">
      <alignment/>
    </xf>
    <xf numFmtId="0" fontId="13" fillId="37" borderId="13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justify"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10" fillId="35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8" borderId="10" xfId="0" applyNumberFormat="1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  <xf numFmtId="164" fontId="6" fillId="38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6.7109375" style="0" customWidth="1"/>
    <col min="6" max="6" width="16.140625" style="0" customWidth="1"/>
    <col min="7" max="7" width="18.421875" style="0" customWidth="1"/>
    <col min="8" max="8" width="16.00390625" style="0" customWidth="1"/>
    <col min="9" max="9" width="21.00390625" style="0" customWidth="1"/>
    <col min="10" max="10" width="16.00390625" style="0" customWidth="1"/>
    <col min="11" max="11" width="19.57421875" style="0" customWidth="1"/>
    <col min="12" max="12" width="16.140625" style="0" customWidth="1"/>
  </cols>
  <sheetData>
    <row r="1" spans="1:12" ht="18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9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4" t="s">
        <v>1</v>
      </c>
      <c r="B3" s="45" t="s">
        <v>2</v>
      </c>
      <c r="C3" s="45"/>
      <c r="D3" s="46" t="s">
        <v>3</v>
      </c>
      <c r="E3" s="47" t="s">
        <v>4</v>
      </c>
      <c r="F3" s="47" t="s">
        <v>5</v>
      </c>
      <c r="G3" s="46" t="s">
        <v>6</v>
      </c>
      <c r="H3" s="46" t="s">
        <v>7</v>
      </c>
      <c r="I3" s="46" t="s">
        <v>8</v>
      </c>
      <c r="J3" s="47" t="s">
        <v>9</v>
      </c>
      <c r="K3" s="47" t="s">
        <v>10</v>
      </c>
      <c r="L3" s="47" t="s">
        <v>11</v>
      </c>
    </row>
    <row r="4" spans="1:12" ht="40.5" customHeight="1">
      <c r="A4" s="44"/>
      <c r="B4" s="4" t="s">
        <v>12</v>
      </c>
      <c r="C4" s="4" t="s">
        <v>13</v>
      </c>
      <c r="D4" s="46"/>
      <c r="E4" s="46"/>
      <c r="F4" s="47"/>
      <c r="G4" s="46"/>
      <c r="H4" s="46"/>
      <c r="I4" s="46"/>
      <c r="J4" s="46"/>
      <c r="K4" s="46"/>
      <c r="L4" s="47"/>
    </row>
    <row r="5" spans="1:12" ht="15.75">
      <c r="A5" s="5">
        <v>7</v>
      </c>
      <c r="B5" s="6" t="s">
        <v>14</v>
      </c>
      <c r="C5" s="6" t="s">
        <v>15</v>
      </c>
      <c r="D5" s="5"/>
      <c r="E5" s="5"/>
      <c r="F5" s="5"/>
      <c r="G5" s="5"/>
      <c r="H5" s="5"/>
      <c r="I5" s="5"/>
      <c r="J5" s="5"/>
      <c r="K5" s="5"/>
      <c r="L5" s="7" t="s">
        <v>16</v>
      </c>
    </row>
    <row r="6" spans="1:12" ht="15.75">
      <c r="A6" s="5"/>
      <c r="B6" s="48" t="s">
        <v>17</v>
      </c>
      <c r="C6" s="48"/>
      <c r="D6" s="48"/>
      <c r="E6">
        <v>58249.64</v>
      </c>
      <c r="F6">
        <v>-255338.16</v>
      </c>
      <c r="G6">
        <v>490132.51</v>
      </c>
      <c r="H6">
        <v>516597.56</v>
      </c>
      <c r="I6">
        <v>440353.11</v>
      </c>
      <c r="J6">
        <v>-179093.71</v>
      </c>
      <c r="K6">
        <v>31784.59</v>
      </c>
      <c r="L6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zoomScale="80" zoomScaleNormal="80" zoomScalePageLayoutView="0" workbookViewId="0" topLeftCell="A67">
      <selection activeCell="E98" sqref="E98"/>
    </sheetView>
  </sheetViews>
  <sheetFormatPr defaultColWidth="11.57421875" defaultRowHeight="12.75"/>
  <cols>
    <col min="1" max="1" width="8.7109375" style="0" customWidth="1"/>
    <col min="2" max="2" width="52.8515625" style="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18">
      <c r="A1" s="49" t="s">
        <v>18</v>
      </c>
      <c r="B1" s="49"/>
      <c r="C1" s="49"/>
      <c r="D1" s="49"/>
      <c r="E1" s="49"/>
    </row>
    <row r="2" spans="1:5" ht="15.75">
      <c r="A2" s="10" t="s">
        <v>1</v>
      </c>
      <c r="B2" s="11" t="s">
        <v>19</v>
      </c>
      <c r="C2" s="11" t="s">
        <v>2</v>
      </c>
      <c r="D2" s="11" t="s">
        <v>20</v>
      </c>
      <c r="E2" s="11" t="s">
        <v>21</v>
      </c>
    </row>
    <row r="3" spans="1:5" ht="28.5">
      <c r="A3" s="12">
        <v>1</v>
      </c>
      <c r="B3" s="13" t="s">
        <v>22</v>
      </c>
      <c r="C3" s="12" t="s">
        <v>23</v>
      </c>
      <c r="D3" s="13" t="s">
        <v>24</v>
      </c>
      <c r="E3" s="12">
        <f>678.87</f>
        <v>678.87</v>
      </c>
    </row>
    <row r="4" spans="1:5" ht="14.25">
      <c r="A4" s="12">
        <v>2</v>
      </c>
      <c r="B4" s="13"/>
      <c r="C4" s="12"/>
      <c r="D4" s="13"/>
      <c r="E4" s="12"/>
    </row>
    <row r="5" spans="1:5" ht="15">
      <c r="A5" s="14"/>
      <c r="B5" s="14" t="s">
        <v>25</v>
      </c>
      <c r="C5" s="14"/>
      <c r="D5" s="14"/>
      <c r="E5" s="14">
        <f>E3+E4</f>
        <v>678.87</v>
      </c>
    </row>
    <row r="6" spans="1:5" ht="15">
      <c r="A6" s="15"/>
      <c r="B6" s="15"/>
      <c r="C6" s="15"/>
      <c r="D6" s="15"/>
      <c r="E6" s="15"/>
    </row>
    <row r="7" spans="1:5" ht="18">
      <c r="A7" s="49" t="s">
        <v>26</v>
      </c>
      <c r="B7" s="49"/>
      <c r="C7" s="49"/>
      <c r="D7" s="49"/>
      <c r="E7" s="49"/>
    </row>
    <row r="8" spans="1:5" ht="15.75">
      <c r="A8" s="10" t="s">
        <v>1</v>
      </c>
      <c r="B8" s="11" t="s">
        <v>19</v>
      </c>
      <c r="C8" s="11" t="s">
        <v>2</v>
      </c>
      <c r="D8" s="11" t="s">
        <v>20</v>
      </c>
      <c r="E8" s="11" t="s">
        <v>21</v>
      </c>
    </row>
    <row r="9" spans="1:5" ht="14.25">
      <c r="A9" s="16">
        <v>1</v>
      </c>
      <c r="B9" s="13"/>
      <c r="C9" s="12"/>
      <c r="D9" s="12"/>
      <c r="E9" s="12"/>
    </row>
    <row r="10" spans="1:5" ht="14.25">
      <c r="A10" s="16">
        <v>2</v>
      </c>
      <c r="B10" s="13"/>
      <c r="C10" s="12"/>
      <c r="D10" s="12"/>
      <c r="E10" s="12"/>
    </row>
    <row r="11" spans="1:5" ht="14.25">
      <c r="A11" s="16">
        <v>3</v>
      </c>
      <c r="B11" s="13"/>
      <c r="C11" s="12"/>
      <c r="D11" s="12"/>
      <c r="E11" s="12"/>
    </row>
    <row r="12" spans="1:5" ht="15">
      <c r="A12" s="14"/>
      <c r="B12" s="14" t="s">
        <v>25</v>
      </c>
      <c r="C12" s="14"/>
      <c r="D12" s="14"/>
      <c r="E12" s="14">
        <f>E9+E10+E11</f>
        <v>0</v>
      </c>
    </row>
    <row r="13" spans="1:5" ht="15">
      <c r="A13" s="15"/>
      <c r="B13" s="15"/>
      <c r="C13" s="15"/>
      <c r="D13" s="15"/>
      <c r="E13" s="15"/>
    </row>
    <row r="14" spans="1:5" ht="18">
      <c r="A14" s="49" t="s">
        <v>27</v>
      </c>
      <c r="B14" s="49"/>
      <c r="C14" s="49"/>
      <c r="D14" s="49"/>
      <c r="E14" s="49"/>
    </row>
    <row r="15" spans="1:5" ht="15.75">
      <c r="A15" s="10" t="s">
        <v>1</v>
      </c>
      <c r="B15" s="11" t="s">
        <v>19</v>
      </c>
      <c r="C15" s="11" t="s">
        <v>2</v>
      </c>
      <c r="D15" s="11" t="s">
        <v>20</v>
      </c>
      <c r="E15" s="11" t="s">
        <v>21</v>
      </c>
    </row>
    <row r="16" spans="1:5" ht="28.5">
      <c r="A16" s="17">
        <v>1</v>
      </c>
      <c r="B16" s="18" t="s">
        <v>28</v>
      </c>
      <c r="C16" s="12" t="s">
        <v>23</v>
      </c>
      <c r="D16" s="12" t="s">
        <v>29</v>
      </c>
      <c r="E16" s="12">
        <f>1944</f>
        <v>1944</v>
      </c>
    </row>
    <row r="17" spans="1:5" ht="14.25">
      <c r="A17" s="17">
        <v>2</v>
      </c>
      <c r="B17" s="18" t="s">
        <v>30</v>
      </c>
      <c r="C17" s="12" t="s">
        <v>23</v>
      </c>
      <c r="D17" s="12" t="s">
        <v>24</v>
      </c>
      <c r="E17" s="12">
        <f>12833.38</f>
        <v>12833.38</v>
      </c>
    </row>
    <row r="18" spans="1:5" ht="25.5">
      <c r="A18" s="17">
        <v>3</v>
      </c>
      <c r="B18" s="19" t="s">
        <v>31</v>
      </c>
      <c r="C18" s="20" t="s">
        <v>23</v>
      </c>
      <c r="D18" s="20" t="s">
        <v>32</v>
      </c>
      <c r="E18" s="20">
        <f>65355.73</f>
        <v>65355.73</v>
      </c>
    </row>
    <row r="19" spans="1:5" ht="14.25">
      <c r="A19" s="17">
        <v>4</v>
      </c>
      <c r="B19" s="19" t="s">
        <v>33</v>
      </c>
      <c r="C19" s="20" t="s">
        <v>23</v>
      </c>
      <c r="D19" s="20" t="s">
        <v>34</v>
      </c>
      <c r="E19" s="20">
        <f>834.36</f>
        <v>834.36</v>
      </c>
    </row>
    <row r="20" spans="1:5" ht="38.25">
      <c r="A20" s="17">
        <v>5</v>
      </c>
      <c r="B20" s="19" t="s">
        <v>35</v>
      </c>
      <c r="C20" s="20" t="s">
        <v>23</v>
      </c>
      <c r="D20" s="20" t="s">
        <v>36</v>
      </c>
      <c r="E20" s="20">
        <f>7394.4</f>
        <v>7394.4</v>
      </c>
    </row>
    <row r="21" spans="1:5" ht="38.25">
      <c r="A21" s="17"/>
      <c r="B21" s="19" t="s">
        <v>37</v>
      </c>
      <c r="C21" s="20" t="s">
        <v>23</v>
      </c>
      <c r="D21" s="20" t="s">
        <v>38</v>
      </c>
      <c r="E21" s="20">
        <f>11106.6</f>
        <v>11106.6</v>
      </c>
    </row>
    <row r="22" spans="1:5" ht="15">
      <c r="A22" s="14"/>
      <c r="B22" s="14" t="s">
        <v>25</v>
      </c>
      <c r="C22" s="14"/>
      <c r="D22" s="14"/>
      <c r="E22" s="14">
        <f>SUM(E16:E21)</f>
        <v>99468.47</v>
      </c>
    </row>
    <row r="23" spans="1:5" ht="15">
      <c r="A23" s="21"/>
      <c r="B23" s="21"/>
      <c r="C23" s="21"/>
      <c r="D23" s="21"/>
      <c r="E23" s="21"/>
    </row>
    <row r="24" spans="1:5" ht="18">
      <c r="A24" s="49" t="s">
        <v>39</v>
      </c>
      <c r="B24" s="49"/>
      <c r="C24" s="49"/>
      <c r="D24" s="49"/>
      <c r="E24" s="49"/>
    </row>
    <row r="25" spans="1:5" ht="15.75">
      <c r="A25" s="10" t="s">
        <v>1</v>
      </c>
      <c r="B25" s="11" t="s">
        <v>19</v>
      </c>
      <c r="C25" s="11" t="s">
        <v>2</v>
      </c>
      <c r="D25" s="11" t="s">
        <v>20</v>
      </c>
      <c r="E25" s="11" t="s">
        <v>21</v>
      </c>
    </row>
    <row r="26" spans="1:5" ht="14.25">
      <c r="A26" s="17">
        <v>2</v>
      </c>
      <c r="B26" s="13"/>
      <c r="C26" s="16"/>
      <c r="D26" s="16"/>
      <c r="E26" s="16"/>
    </row>
    <row r="27" spans="1:5" ht="14.25">
      <c r="A27" s="17">
        <v>3</v>
      </c>
      <c r="B27" s="13"/>
      <c r="C27" s="16"/>
      <c r="D27" s="16"/>
      <c r="E27" s="16"/>
    </row>
    <row r="28" spans="1:5" ht="15">
      <c r="A28" s="14"/>
      <c r="B28" s="14" t="s">
        <v>25</v>
      </c>
      <c r="C28" s="14"/>
      <c r="D28" s="14"/>
      <c r="E28" s="14">
        <f>E26</f>
        <v>0</v>
      </c>
    </row>
    <row r="29" spans="1:5" ht="18">
      <c r="A29" s="50"/>
      <c r="B29" s="50"/>
      <c r="C29" s="50"/>
      <c r="D29" s="50"/>
      <c r="E29" s="50"/>
    </row>
    <row r="30" spans="1:5" ht="18">
      <c r="A30" s="49" t="s">
        <v>40</v>
      </c>
      <c r="B30" s="49"/>
      <c r="C30" s="49"/>
      <c r="D30" s="49"/>
      <c r="E30" s="49"/>
    </row>
    <row r="31" spans="1:5" ht="15.75">
      <c r="A31" s="10" t="s">
        <v>1</v>
      </c>
      <c r="B31" s="11" t="s">
        <v>19</v>
      </c>
      <c r="C31" s="11" t="s">
        <v>2</v>
      </c>
      <c r="D31" s="11" t="s">
        <v>20</v>
      </c>
      <c r="E31" s="11" t="s">
        <v>21</v>
      </c>
    </row>
    <row r="32" spans="1:5" ht="28.5">
      <c r="A32" s="17">
        <v>2</v>
      </c>
      <c r="B32" s="22" t="s">
        <v>41</v>
      </c>
      <c r="C32" s="12" t="s">
        <v>23</v>
      </c>
      <c r="D32" s="23"/>
      <c r="E32" s="12">
        <v>25478.18</v>
      </c>
    </row>
    <row r="33" spans="1:5" ht="28.5">
      <c r="A33" s="17">
        <v>3</v>
      </c>
      <c r="B33" s="13" t="s">
        <v>42</v>
      </c>
      <c r="C33" s="13" t="s">
        <v>23</v>
      </c>
      <c r="D33" s="12"/>
      <c r="E33" s="12">
        <v>7694.93</v>
      </c>
    </row>
    <row r="34" spans="1:5" ht="14.25">
      <c r="A34" s="17">
        <v>4</v>
      </c>
      <c r="B34" s="13"/>
      <c r="C34" s="13"/>
      <c r="D34" s="12"/>
      <c r="E34" s="12"/>
    </row>
    <row r="35" spans="1:5" ht="14.25">
      <c r="A35" s="17">
        <v>5</v>
      </c>
      <c r="B35" s="13"/>
      <c r="C35" s="13"/>
      <c r="D35" s="12"/>
      <c r="E35" s="12"/>
    </row>
    <row r="36" spans="1:5" ht="14.25">
      <c r="A36" s="17">
        <v>6</v>
      </c>
      <c r="B36" s="13"/>
      <c r="C36" s="13"/>
      <c r="D36" s="12"/>
      <c r="E36" s="12"/>
    </row>
    <row r="37" spans="1:5" ht="15">
      <c r="A37" s="14"/>
      <c r="B37" s="14" t="s">
        <v>25</v>
      </c>
      <c r="C37" s="14"/>
      <c r="D37" s="14"/>
      <c r="E37" s="14">
        <f>E32+E33</f>
        <v>33173.11</v>
      </c>
    </row>
    <row r="38" spans="1:5" ht="18">
      <c r="A38" s="51"/>
      <c r="B38" s="51"/>
      <c r="C38" s="51"/>
      <c r="D38" s="51"/>
      <c r="E38" s="51"/>
    </row>
    <row r="39" spans="1:5" ht="18">
      <c r="A39" s="49" t="s">
        <v>43</v>
      </c>
      <c r="B39" s="49"/>
      <c r="C39" s="49"/>
      <c r="D39" s="49"/>
      <c r="E39" s="49"/>
    </row>
    <row r="40" spans="1:5" ht="15.75">
      <c r="A40" s="10" t="s">
        <v>1</v>
      </c>
      <c r="B40" s="11" t="s">
        <v>19</v>
      </c>
      <c r="C40" s="11" t="s">
        <v>2</v>
      </c>
      <c r="D40" s="11" t="s">
        <v>20</v>
      </c>
      <c r="E40" s="11" t="s">
        <v>21</v>
      </c>
    </row>
    <row r="41" spans="1:5" ht="14.25">
      <c r="A41" s="17">
        <v>1</v>
      </c>
      <c r="B41" s="13"/>
      <c r="C41" s="12"/>
      <c r="D41" s="12"/>
      <c r="E41" s="12"/>
    </row>
    <row r="42" spans="1:5" ht="14.25">
      <c r="A42" s="17">
        <v>2</v>
      </c>
      <c r="B42" s="13"/>
      <c r="C42" s="12"/>
      <c r="D42" s="12"/>
      <c r="E42" s="12"/>
    </row>
    <row r="43" spans="1:5" ht="14.25">
      <c r="A43" s="17">
        <v>3</v>
      </c>
      <c r="B43" s="13"/>
      <c r="C43" s="13"/>
      <c r="D43" s="12"/>
      <c r="E43" s="12"/>
    </row>
    <row r="44" spans="1:5" ht="14.25">
      <c r="A44" s="17">
        <v>4</v>
      </c>
      <c r="B44" s="13"/>
      <c r="C44" s="13"/>
      <c r="D44" s="12"/>
      <c r="E44" s="12"/>
    </row>
    <row r="45" spans="1:5" ht="15">
      <c r="A45" s="14"/>
      <c r="B45" s="14" t="s">
        <v>25</v>
      </c>
      <c r="C45" s="14"/>
      <c r="D45" s="14"/>
      <c r="E45" s="14">
        <f>E42+E43+E44+E41</f>
        <v>0</v>
      </c>
    </row>
    <row r="46" spans="1:5" ht="15">
      <c r="A46" s="21"/>
      <c r="B46" s="21"/>
      <c r="C46" s="21"/>
      <c r="D46" s="21"/>
      <c r="E46" s="21"/>
    </row>
    <row r="47" spans="1:5" ht="18">
      <c r="A47" s="52" t="s">
        <v>44</v>
      </c>
      <c r="B47" s="52"/>
      <c r="C47" s="52"/>
      <c r="D47" s="52"/>
      <c r="E47" s="52"/>
    </row>
    <row r="48" spans="1:5" ht="15.75">
      <c r="A48" s="10" t="s">
        <v>1</v>
      </c>
      <c r="B48" s="11" t="s">
        <v>19</v>
      </c>
      <c r="C48" s="11" t="s">
        <v>2</v>
      </c>
      <c r="D48" s="11" t="s">
        <v>20</v>
      </c>
      <c r="E48" s="11" t="s">
        <v>21</v>
      </c>
    </row>
    <row r="49" spans="1:5" ht="33" customHeight="1">
      <c r="A49" s="17">
        <v>1</v>
      </c>
      <c r="B49" s="24"/>
      <c r="C49" s="13"/>
      <c r="D49" s="12"/>
      <c r="E49" s="12"/>
    </row>
    <row r="50" spans="1:5" ht="28.5">
      <c r="A50" s="17">
        <v>2</v>
      </c>
      <c r="B50" s="13" t="s">
        <v>45</v>
      </c>
      <c r="C50" s="13" t="s">
        <v>23</v>
      </c>
      <c r="D50" s="23" t="s">
        <v>46</v>
      </c>
      <c r="E50" s="12">
        <f>5584.8</f>
        <v>5584.8</v>
      </c>
    </row>
    <row r="51" spans="1:5" ht="14.25">
      <c r="A51" s="17">
        <v>3</v>
      </c>
      <c r="B51" s="13"/>
      <c r="C51" s="13"/>
      <c r="D51" s="12"/>
      <c r="E51" s="12"/>
    </row>
    <row r="52" spans="1:5" ht="15">
      <c r="A52" s="14"/>
      <c r="B52" s="14" t="s">
        <v>25</v>
      </c>
      <c r="C52" s="14"/>
      <c r="D52" s="14"/>
      <c r="E52" s="14">
        <f>E49+E50+E51</f>
        <v>5584.8</v>
      </c>
    </row>
    <row r="53" spans="1:5" ht="12.75">
      <c r="A53" s="8"/>
      <c r="B53" s="8"/>
      <c r="C53" s="8"/>
      <c r="D53" s="8"/>
      <c r="E53" s="8"/>
    </row>
    <row r="54" spans="1:5" ht="18">
      <c r="A54" s="49" t="s">
        <v>47</v>
      </c>
      <c r="B54" s="49"/>
      <c r="C54" s="49"/>
      <c r="D54" s="49"/>
      <c r="E54" s="49"/>
    </row>
    <row r="55" spans="1:5" ht="15.75">
      <c r="A55" s="10" t="s">
        <v>1</v>
      </c>
      <c r="B55" s="11" t="s">
        <v>19</v>
      </c>
      <c r="C55" s="11" t="s">
        <v>2</v>
      </c>
      <c r="D55" s="11" t="s">
        <v>20</v>
      </c>
      <c r="E55" s="11" t="s">
        <v>21</v>
      </c>
    </row>
    <row r="56" spans="1:5" ht="42.75">
      <c r="A56" s="17">
        <v>1</v>
      </c>
      <c r="B56" s="25" t="s">
        <v>48</v>
      </c>
      <c r="C56" s="13" t="s">
        <v>23</v>
      </c>
      <c r="D56" s="17" t="s">
        <v>49</v>
      </c>
      <c r="E56" s="17">
        <v>1873.6</v>
      </c>
    </row>
    <row r="57" spans="1:5" ht="42.75">
      <c r="A57" s="17">
        <v>2</v>
      </c>
      <c r="B57" s="25" t="s">
        <v>48</v>
      </c>
      <c r="C57" s="13" t="s">
        <v>23</v>
      </c>
      <c r="D57" s="13" t="s">
        <v>50</v>
      </c>
      <c r="E57" s="13">
        <v>1873.6</v>
      </c>
    </row>
    <row r="58" spans="1:5" ht="42.75">
      <c r="A58" s="17">
        <v>3</v>
      </c>
      <c r="B58" s="25" t="s">
        <v>48</v>
      </c>
      <c r="C58" s="13" t="s">
        <v>23</v>
      </c>
      <c r="D58" s="13" t="s">
        <v>51</v>
      </c>
      <c r="E58" s="13">
        <v>2539.2</v>
      </c>
    </row>
    <row r="59" spans="1:5" ht="14.25">
      <c r="A59" s="26"/>
      <c r="B59" s="26" t="s">
        <v>25</v>
      </c>
      <c r="C59" s="26"/>
      <c r="D59" s="26"/>
      <c r="E59" s="26">
        <f>E56+E57+E58</f>
        <v>6286.4</v>
      </c>
    </row>
    <row r="60" spans="1:5" ht="12.75">
      <c r="A60" s="8"/>
      <c r="B60" s="8"/>
      <c r="C60" s="8"/>
      <c r="D60" s="8"/>
      <c r="E60" s="8"/>
    </row>
    <row r="61" spans="1:5" ht="18">
      <c r="A61" s="49" t="s">
        <v>52</v>
      </c>
      <c r="B61" s="49"/>
      <c r="C61" s="49"/>
      <c r="D61" s="49"/>
      <c r="E61" s="49"/>
    </row>
    <row r="62" spans="1:5" ht="15.75">
      <c r="A62" s="10" t="s">
        <v>1</v>
      </c>
      <c r="B62" s="11" t="s">
        <v>19</v>
      </c>
      <c r="C62" s="11" t="s">
        <v>2</v>
      </c>
      <c r="D62" s="11" t="s">
        <v>20</v>
      </c>
      <c r="E62" s="11" t="s">
        <v>21</v>
      </c>
    </row>
    <row r="63" spans="1:5" ht="28.5">
      <c r="A63" s="17">
        <v>1</v>
      </c>
      <c r="B63" s="27" t="s">
        <v>53</v>
      </c>
      <c r="C63" s="13" t="s">
        <v>23</v>
      </c>
      <c r="D63" s="17" t="s">
        <v>54</v>
      </c>
      <c r="E63" s="17">
        <v>1736.8</v>
      </c>
    </row>
    <row r="64" spans="1:5" ht="14.25">
      <c r="A64" s="17">
        <v>2</v>
      </c>
      <c r="B64" s="13"/>
      <c r="C64" s="13"/>
      <c r="D64" s="13"/>
      <c r="E64" s="13"/>
    </row>
    <row r="65" spans="1:5" ht="14.25">
      <c r="A65" s="17">
        <v>3</v>
      </c>
      <c r="B65" s="28"/>
      <c r="C65" s="13"/>
      <c r="D65" s="17"/>
      <c r="E65" s="17"/>
    </row>
    <row r="66" spans="1:5" ht="14.25">
      <c r="A66" s="17">
        <v>4</v>
      </c>
      <c r="B66" s="13"/>
      <c r="C66" s="13"/>
      <c r="D66" s="13"/>
      <c r="E66" s="13"/>
    </row>
    <row r="67" spans="1:5" ht="14.25">
      <c r="A67" s="17">
        <v>5</v>
      </c>
      <c r="B67" s="17"/>
      <c r="C67" s="13"/>
      <c r="D67" s="17"/>
      <c r="E67" s="17"/>
    </row>
    <row r="68" spans="1:5" ht="15">
      <c r="A68" s="14"/>
      <c r="B68" s="14" t="s">
        <v>25</v>
      </c>
      <c r="C68" s="14"/>
      <c r="D68" s="14"/>
      <c r="E68" s="14">
        <f>E64+E65+E66+E63+E67</f>
        <v>1736.8</v>
      </c>
    </row>
    <row r="69" spans="1:6" ht="12.75">
      <c r="A69" s="29"/>
      <c r="B69" s="29"/>
      <c r="C69" s="29"/>
      <c r="D69" s="29"/>
      <c r="E69" s="29"/>
      <c r="F69" s="30"/>
    </row>
    <row r="70" spans="1:6" ht="18">
      <c r="A70" s="49" t="s">
        <v>55</v>
      </c>
      <c r="B70" s="49"/>
      <c r="C70" s="49"/>
      <c r="D70" s="49"/>
      <c r="E70" s="49"/>
      <c r="F70" s="30"/>
    </row>
    <row r="71" spans="1:6" ht="15.75">
      <c r="A71" s="10" t="s">
        <v>1</v>
      </c>
      <c r="B71" s="11" t="s">
        <v>19</v>
      </c>
      <c r="C71" s="11" t="s">
        <v>2</v>
      </c>
      <c r="D71" s="11" t="s">
        <v>20</v>
      </c>
      <c r="E71" s="11" t="s">
        <v>21</v>
      </c>
      <c r="F71" s="30"/>
    </row>
    <row r="72" spans="1:6" ht="15.75" customHeight="1">
      <c r="A72" s="17">
        <v>1</v>
      </c>
      <c r="B72" s="24"/>
      <c r="C72" s="13" t="s">
        <v>23</v>
      </c>
      <c r="D72" s="12"/>
      <c r="E72" s="12"/>
      <c r="F72" s="30"/>
    </row>
    <row r="73" spans="1:6" ht="14.25">
      <c r="A73" s="17">
        <v>2</v>
      </c>
      <c r="B73" s="13"/>
      <c r="C73" s="13"/>
      <c r="D73" s="13"/>
      <c r="E73" s="13"/>
      <c r="F73" s="30"/>
    </row>
    <row r="74" spans="1:6" ht="14.25">
      <c r="A74" s="17">
        <v>3</v>
      </c>
      <c r="B74" s="28"/>
      <c r="C74" s="13"/>
      <c r="D74" s="17"/>
      <c r="E74" s="17"/>
      <c r="F74" s="30"/>
    </row>
    <row r="75" spans="1:6" ht="14.25">
      <c r="A75" s="17">
        <v>4</v>
      </c>
      <c r="B75" s="13"/>
      <c r="C75" s="13"/>
      <c r="D75" s="13"/>
      <c r="E75" s="13"/>
      <c r="F75" s="30"/>
    </row>
    <row r="76" spans="1:5" ht="14.25">
      <c r="A76" s="17">
        <v>5</v>
      </c>
      <c r="B76" s="17"/>
      <c r="C76" s="13"/>
      <c r="D76" s="17"/>
      <c r="E76" s="17"/>
    </row>
    <row r="77" spans="1:5" ht="15">
      <c r="A77" s="14"/>
      <c r="B77" s="14" t="s">
        <v>25</v>
      </c>
      <c r="C77" s="14"/>
      <c r="D77" s="14"/>
      <c r="E77" s="14">
        <f>E73+E74+E75+E72+E76</f>
        <v>0</v>
      </c>
    </row>
    <row r="78" spans="1:5" ht="12.75">
      <c r="A78" s="8"/>
      <c r="B78" s="8"/>
      <c r="C78" s="8"/>
      <c r="D78" s="8"/>
      <c r="E78" s="8"/>
    </row>
    <row r="79" spans="1:5" ht="18">
      <c r="A79" s="49" t="s">
        <v>56</v>
      </c>
      <c r="B79" s="49"/>
      <c r="C79" s="49"/>
      <c r="D79" s="49"/>
      <c r="E79" s="49"/>
    </row>
    <row r="80" spans="1:5" ht="15.75">
      <c r="A80" s="10" t="s">
        <v>1</v>
      </c>
      <c r="B80" s="11" t="s">
        <v>19</v>
      </c>
      <c r="C80" s="11" t="s">
        <v>2</v>
      </c>
      <c r="D80" s="11" t="s">
        <v>20</v>
      </c>
      <c r="E80" s="11" t="s">
        <v>21</v>
      </c>
    </row>
    <row r="81" spans="1:5" ht="14.25">
      <c r="A81" s="17">
        <v>1</v>
      </c>
      <c r="B81" s="24"/>
      <c r="C81" s="13" t="s">
        <v>23</v>
      </c>
      <c r="D81" s="12"/>
      <c r="E81" s="12"/>
    </row>
    <row r="82" spans="1:5" ht="14.25">
      <c r="A82" s="17">
        <v>2</v>
      </c>
      <c r="B82" s="13"/>
      <c r="C82" s="13"/>
      <c r="D82" s="13"/>
      <c r="E82" s="13"/>
    </row>
    <row r="83" spans="1:5" ht="14.25">
      <c r="A83" s="17">
        <v>3</v>
      </c>
      <c r="B83" s="28"/>
      <c r="C83" s="13"/>
      <c r="D83" s="17"/>
      <c r="E83" s="17"/>
    </row>
    <row r="84" spans="1:5" ht="14.25">
      <c r="A84" s="17">
        <v>4</v>
      </c>
      <c r="B84" s="13"/>
      <c r="C84" s="13"/>
      <c r="D84" s="13"/>
      <c r="E84" s="13"/>
    </row>
    <row r="85" spans="1:5" ht="14.25">
      <c r="A85" s="17">
        <v>5</v>
      </c>
      <c r="B85" s="17"/>
      <c r="C85" s="13"/>
      <c r="D85" s="17"/>
      <c r="E85" s="17"/>
    </row>
    <row r="86" spans="1:5" ht="15">
      <c r="A86" s="14"/>
      <c r="B86" s="14" t="s">
        <v>25</v>
      </c>
      <c r="C86" s="14"/>
      <c r="D86" s="14"/>
      <c r="E86" s="14">
        <f>E82+E83+E84+E81+E85</f>
        <v>0</v>
      </c>
    </row>
    <row r="87" spans="1:5" ht="12.75">
      <c r="A87" s="8"/>
      <c r="B87" s="8"/>
      <c r="C87" s="8"/>
      <c r="D87" s="8"/>
      <c r="E87" s="8"/>
    </row>
    <row r="88" spans="1:5" ht="18">
      <c r="A88" s="49" t="s">
        <v>57</v>
      </c>
      <c r="B88" s="49"/>
      <c r="C88" s="49"/>
      <c r="D88" s="49"/>
      <c r="E88" s="49"/>
    </row>
    <row r="89" spans="1:5" ht="15.75">
      <c r="A89" s="10" t="s">
        <v>1</v>
      </c>
      <c r="B89" s="11" t="s">
        <v>19</v>
      </c>
      <c r="C89" s="11" t="s">
        <v>2</v>
      </c>
      <c r="D89" s="11" t="s">
        <v>20</v>
      </c>
      <c r="E89" s="11" t="s">
        <v>21</v>
      </c>
    </row>
    <row r="90" spans="1:5" ht="28.5">
      <c r="A90" s="17">
        <v>1</v>
      </c>
      <c r="B90" s="24" t="s">
        <v>58</v>
      </c>
      <c r="C90" s="13" t="s">
        <v>23</v>
      </c>
      <c r="D90" s="12"/>
      <c r="E90" s="12">
        <v>49961.99</v>
      </c>
    </row>
    <row r="91" spans="1:5" ht="14.25">
      <c r="A91" s="17">
        <v>2</v>
      </c>
      <c r="B91" s="13"/>
      <c r="C91" s="13"/>
      <c r="D91" s="13"/>
      <c r="E91" s="13"/>
    </row>
    <row r="92" spans="1:5" ht="14.25">
      <c r="A92" s="17">
        <v>3</v>
      </c>
      <c r="B92" s="28"/>
      <c r="C92" s="13"/>
      <c r="D92" s="17"/>
      <c r="E92" s="17"/>
    </row>
    <row r="93" spans="1:5" ht="14.25">
      <c r="A93" s="17">
        <v>4</v>
      </c>
      <c r="B93" s="13"/>
      <c r="C93" s="13"/>
      <c r="D93" s="13"/>
      <c r="E93" s="13"/>
    </row>
    <row r="94" spans="1:5" ht="14.25">
      <c r="A94" s="17">
        <v>5</v>
      </c>
      <c r="B94" s="17"/>
      <c r="C94" s="13"/>
      <c r="D94" s="17"/>
      <c r="E94" s="17"/>
    </row>
    <row r="95" spans="1:5" ht="15">
      <c r="A95" s="14"/>
      <c r="B95" s="14" t="s">
        <v>25</v>
      </c>
      <c r="C95" s="14"/>
      <c r="D95" s="14"/>
      <c r="E95" s="14">
        <f>E91+E92+E93+E90+E94</f>
        <v>49961.99</v>
      </c>
    </row>
    <row r="96" spans="1:5" ht="12.75">
      <c r="A96" s="8"/>
      <c r="B96" s="8"/>
      <c r="C96" s="8"/>
      <c r="D96" s="8"/>
      <c r="E96" s="8"/>
    </row>
    <row r="97" spans="1:5" ht="20.25" customHeight="1">
      <c r="A97" s="31"/>
      <c r="B97" s="32"/>
      <c r="C97" s="33" t="s">
        <v>59</v>
      </c>
      <c r="D97" s="32"/>
      <c r="E97" s="34">
        <f>E5+E12+E22+E28+E37+E45+E52+E59+E68+E77+E95</f>
        <v>196890.43999999997</v>
      </c>
    </row>
    <row r="98" spans="1:5" ht="12.75">
      <c r="A98" s="35"/>
      <c r="B98" s="35"/>
      <c r="C98" s="35"/>
      <c r="D98" s="35"/>
      <c r="E98" s="35"/>
    </row>
    <row r="99" spans="1:5" ht="12.75">
      <c r="A99" s="35"/>
      <c r="B99" s="35"/>
      <c r="C99" s="35"/>
      <c r="D99" s="35"/>
      <c r="E99" s="35"/>
    </row>
  </sheetData>
  <sheetProtection selectLockedCells="1" selectUnlockedCells="1"/>
  <mergeCells count="14">
    <mergeCell ref="A79:E79"/>
    <mergeCell ref="A88:E88"/>
    <mergeCell ref="A38:E38"/>
    <mergeCell ref="A39:E39"/>
    <mergeCell ref="A47:E47"/>
    <mergeCell ref="A54:E54"/>
    <mergeCell ref="A61:E61"/>
    <mergeCell ref="A70:E70"/>
    <mergeCell ref="A1:E1"/>
    <mergeCell ref="A7:E7"/>
    <mergeCell ref="A14:E14"/>
    <mergeCell ref="A24:E24"/>
    <mergeCell ref="A29:E29"/>
    <mergeCell ref="A30:E30"/>
  </mergeCells>
  <printOptions/>
  <pageMargins left="0.19652777777777777" right="0.11805555555555555" top="0.5805555555555555" bottom="0.5805555555555555" header="0.31527777777777777" footer="0.31527777777777777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="80" zoomScaleNormal="80" zoomScalePageLayoutView="0" workbookViewId="0" topLeftCell="A76">
      <selection activeCell="E91" sqref="E91"/>
    </sheetView>
  </sheetViews>
  <sheetFormatPr defaultColWidth="11.57421875" defaultRowHeight="12.75"/>
  <cols>
    <col min="1" max="1" width="8.7109375" style="0" customWidth="1"/>
    <col min="2" max="2" width="40.7109375" style="0" customWidth="1"/>
    <col min="3" max="3" width="23.57421875" style="0" customWidth="1"/>
    <col min="4" max="4" width="43.00390625" style="0" customWidth="1"/>
    <col min="5" max="5" width="20.00390625" style="0" customWidth="1"/>
  </cols>
  <sheetData>
    <row r="1" spans="1:5" ht="15">
      <c r="A1" s="36"/>
      <c r="B1" s="36"/>
      <c r="C1" s="36"/>
      <c r="D1" s="36"/>
      <c r="E1" s="36"/>
    </row>
    <row r="2" spans="1:5" ht="18">
      <c r="A2" s="49" t="s">
        <v>60</v>
      </c>
      <c r="B2" s="49"/>
      <c r="C2" s="49"/>
      <c r="D2" s="49"/>
      <c r="E2" s="49"/>
    </row>
    <row r="3" spans="1:5" ht="15.75">
      <c r="A3" s="10" t="s">
        <v>1</v>
      </c>
      <c r="B3" s="11" t="s">
        <v>19</v>
      </c>
      <c r="C3" s="11" t="s">
        <v>2</v>
      </c>
      <c r="D3" s="11" t="s">
        <v>20</v>
      </c>
      <c r="E3" s="11" t="s">
        <v>21</v>
      </c>
    </row>
    <row r="4" spans="1:5" ht="14.25">
      <c r="A4" s="16">
        <v>1</v>
      </c>
      <c r="B4" s="13" t="s">
        <v>61</v>
      </c>
      <c r="C4" s="12" t="s">
        <v>23</v>
      </c>
      <c r="D4" s="12"/>
      <c r="E4" s="12">
        <f>93.52</f>
        <v>93.52</v>
      </c>
    </row>
    <row r="5" spans="1:5" ht="14.25">
      <c r="A5" s="16">
        <v>2</v>
      </c>
      <c r="B5" s="18"/>
      <c r="C5" s="12"/>
      <c r="D5" s="37"/>
      <c r="E5" s="17"/>
    </row>
    <row r="6" spans="1:5" ht="14.25">
      <c r="A6" s="16">
        <v>3</v>
      </c>
      <c r="B6" s="13"/>
      <c r="C6" s="12"/>
      <c r="D6" s="38"/>
      <c r="E6" s="16"/>
    </row>
    <row r="7" spans="1:5" ht="14.25">
      <c r="A7" s="16">
        <v>4</v>
      </c>
      <c r="B7" s="13"/>
      <c r="C7" s="16"/>
      <c r="D7" s="38"/>
      <c r="E7" s="16"/>
    </row>
    <row r="8" spans="1:5" ht="15">
      <c r="A8" s="14"/>
      <c r="B8" s="14" t="s">
        <v>25</v>
      </c>
      <c r="C8" s="14"/>
      <c r="D8" s="14"/>
      <c r="E8" s="14">
        <f>E4+E5+E6</f>
        <v>93.52</v>
      </c>
    </row>
    <row r="9" spans="1:5" ht="15">
      <c r="A9" s="15"/>
      <c r="B9" s="15"/>
      <c r="C9" s="15"/>
      <c r="D9" s="15"/>
      <c r="E9" s="15"/>
    </row>
    <row r="10" spans="1:5" ht="18">
      <c r="A10" s="49" t="s">
        <v>62</v>
      </c>
      <c r="B10" s="49"/>
      <c r="C10" s="49"/>
      <c r="D10" s="49"/>
      <c r="E10" s="49"/>
    </row>
    <row r="11" spans="1:5" ht="15.75">
      <c r="A11" s="10" t="s">
        <v>1</v>
      </c>
      <c r="B11" s="11" t="s">
        <v>19</v>
      </c>
      <c r="C11" s="11" t="s">
        <v>2</v>
      </c>
      <c r="D11" s="11" t="s">
        <v>20</v>
      </c>
      <c r="E11" s="11" t="s">
        <v>21</v>
      </c>
    </row>
    <row r="12" spans="1:5" ht="14.25">
      <c r="A12" s="17">
        <v>1</v>
      </c>
      <c r="B12" s="18" t="s">
        <v>61</v>
      </c>
      <c r="C12" s="12" t="s">
        <v>23</v>
      </c>
      <c r="D12" s="37"/>
      <c r="E12" s="17">
        <f>93.52</f>
        <v>93.52</v>
      </c>
    </row>
    <row r="13" spans="1:5" ht="14.25">
      <c r="A13" s="17">
        <v>2</v>
      </c>
      <c r="B13" s="13" t="s">
        <v>63</v>
      </c>
      <c r="C13" s="12" t="s">
        <v>23</v>
      </c>
      <c r="D13" s="16" t="s">
        <v>64</v>
      </c>
      <c r="E13" s="16">
        <f>651.56</f>
        <v>651.56</v>
      </c>
    </row>
    <row r="14" spans="1:5" ht="14.25">
      <c r="A14" s="17">
        <v>3</v>
      </c>
      <c r="B14" s="25"/>
      <c r="C14" s="12" t="s">
        <v>23</v>
      </c>
      <c r="D14" s="17"/>
      <c r="E14" s="17"/>
    </row>
    <row r="15" spans="1:5" ht="15">
      <c r="A15" s="14"/>
      <c r="B15" s="14" t="s">
        <v>25</v>
      </c>
      <c r="C15" s="14"/>
      <c r="D15" s="14"/>
      <c r="E15" s="14">
        <f>E12+E13+E14</f>
        <v>745.0799999999999</v>
      </c>
    </row>
    <row r="16" spans="1:5" ht="12.75">
      <c r="A16" s="8"/>
      <c r="B16" s="8"/>
      <c r="C16" s="8"/>
      <c r="D16" s="8"/>
      <c r="E16" s="8"/>
    </row>
    <row r="17" spans="1:5" ht="18">
      <c r="A17" s="52" t="s">
        <v>65</v>
      </c>
      <c r="B17" s="52"/>
      <c r="C17" s="52"/>
      <c r="D17" s="52"/>
      <c r="E17" s="52"/>
    </row>
    <row r="18" spans="1:5" ht="15.75">
      <c r="A18" s="10" t="s">
        <v>1</v>
      </c>
      <c r="B18" s="11" t="s">
        <v>19</v>
      </c>
      <c r="C18" s="11" t="s">
        <v>2</v>
      </c>
      <c r="D18" s="11" t="s">
        <v>20</v>
      </c>
      <c r="E18" s="11" t="s">
        <v>21</v>
      </c>
    </row>
    <row r="19" spans="1:5" ht="62.25" customHeight="1">
      <c r="A19" s="17">
        <v>1</v>
      </c>
      <c r="B19" s="18" t="s">
        <v>66</v>
      </c>
      <c r="C19" s="12" t="s">
        <v>23</v>
      </c>
      <c r="D19" s="27" t="s">
        <v>67</v>
      </c>
      <c r="E19" s="17">
        <f>2017.1</f>
        <v>2017.1</v>
      </c>
    </row>
    <row r="20" spans="1:5" ht="28.5">
      <c r="A20" s="17">
        <v>2</v>
      </c>
      <c r="B20" s="13" t="s">
        <v>68</v>
      </c>
      <c r="C20" s="12" t="s">
        <v>23</v>
      </c>
      <c r="D20" s="13" t="s">
        <v>69</v>
      </c>
      <c r="E20" s="12">
        <f>3007.77</f>
        <v>3007.77</v>
      </c>
    </row>
    <row r="21" spans="1:5" ht="14.25">
      <c r="A21" s="17">
        <v>3</v>
      </c>
      <c r="B21" s="18" t="s">
        <v>61</v>
      </c>
      <c r="C21" s="12" t="s">
        <v>23</v>
      </c>
      <c r="D21" s="13"/>
      <c r="E21" s="17">
        <f>93.52</f>
        <v>93.52</v>
      </c>
    </row>
    <row r="22" spans="1:5" ht="14.25">
      <c r="A22" s="17"/>
      <c r="B22" s="13"/>
      <c r="C22" s="13"/>
      <c r="D22" s="12"/>
      <c r="E22" s="12"/>
    </row>
    <row r="23" spans="1:5" ht="15">
      <c r="A23" s="14"/>
      <c r="B23" s="14" t="s">
        <v>25</v>
      </c>
      <c r="C23" s="14"/>
      <c r="D23" s="14"/>
      <c r="E23" s="14">
        <f>SUM(E19:E22)</f>
        <v>5118.39</v>
      </c>
    </row>
    <row r="24" spans="1:5" ht="12.75">
      <c r="A24" s="8"/>
      <c r="B24" s="8"/>
      <c r="C24" s="8"/>
      <c r="D24" s="8"/>
      <c r="E24" s="8"/>
    </row>
    <row r="25" spans="1:5" ht="18">
      <c r="A25" s="52" t="s">
        <v>70</v>
      </c>
      <c r="B25" s="52"/>
      <c r="C25" s="52"/>
      <c r="D25" s="52"/>
      <c r="E25" s="52"/>
    </row>
    <row r="26" spans="1:5" ht="15.75">
      <c r="A26" s="10" t="s">
        <v>1</v>
      </c>
      <c r="B26" s="11" t="s">
        <v>19</v>
      </c>
      <c r="C26" s="11" t="s">
        <v>2</v>
      </c>
      <c r="D26" s="11" t="s">
        <v>20</v>
      </c>
      <c r="E26" s="11" t="s">
        <v>21</v>
      </c>
    </row>
    <row r="27" spans="1:5" ht="14.25">
      <c r="A27" s="17">
        <v>1</v>
      </c>
      <c r="B27" s="18" t="s">
        <v>61</v>
      </c>
      <c r="C27" s="12" t="s">
        <v>23</v>
      </c>
      <c r="D27" s="37"/>
      <c r="E27" s="17">
        <f>93.52</f>
        <v>93.52</v>
      </c>
    </row>
    <row r="28" spans="1:5" ht="14.25">
      <c r="A28" s="17">
        <v>2</v>
      </c>
      <c r="B28" s="13" t="s">
        <v>71</v>
      </c>
      <c r="C28" s="12" t="s">
        <v>23</v>
      </c>
      <c r="D28" s="12" t="s">
        <v>72</v>
      </c>
      <c r="E28" s="12">
        <v>1508.94</v>
      </c>
    </row>
    <row r="29" spans="1:5" ht="42.75">
      <c r="A29" s="17">
        <v>3</v>
      </c>
      <c r="B29" s="13" t="s">
        <v>73</v>
      </c>
      <c r="C29" s="12" t="s">
        <v>23</v>
      </c>
      <c r="D29" s="13"/>
      <c r="E29" s="12">
        <v>158.76</v>
      </c>
    </row>
    <row r="30" spans="1:5" ht="28.5">
      <c r="A30" s="17">
        <v>4</v>
      </c>
      <c r="B30" s="13" t="s">
        <v>74</v>
      </c>
      <c r="C30" s="12" t="s">
        <v>23</v>
      </c>
      <c r="D30" s="13"/>
      <c r="E30" s="12">
        <v>1280.06</v>
      </c>
    </row>
    <row r="31" spans="1:5" ht="14.25">
      <c r="A31" s="17">
        <v>5</v>
      </c>
      <c r="B31" s="13"/>
      <c r="C31" s="12"/>
      <c r="D31" s="12"/>
      <c r="E31" s="12"/>
    </row>
    <row r="32" spans="1:5" ht="14.25">
      <c r="A32" s="17">
        <v>6</v>
      </c>
      <c r="B32" s="13"/>
      <c r="C32" s="13"/>
      <c r="D32" s="12"/>
      <c r="E32" s="12"/>
    </row>
    <row r="33" spans="1:5" ht="14.25">
      <c r="A33" s="17">
        <v>7</v>
      </c>
      <c r="B33" s="13"/>
      <c r="C33" s="13"/>
      <c r="D33" s="12"/>
      <c r="E33" s="12"/>
    </row>
    <row r="34" spans="1:5" ht="15">
      <c r="A34" s="14"/>
      <c r="B34" s="14" t="s">
        <v>25</v>
      </c>
      <c r="C34" s="14"/>
      <c r="D34" s="14"/>
      <c r="E34" s="14">
        <f>E27+E31+E32+E33+E28+E29+E30</f>
        <v>3041.2799999999997</v>
      </c>
    </row>
    <row r="35" spans="1:5" s="39" customFormat="1" ht="15">
      <c r="A35" s="15"/>
      <c r="B35" s="15"/>
      <c r="C35" s="15"/>
      <c r="D35" s="15"/>
      <c r="E35" s="15"/>
    </row>
    <row r="36" spans="1:5" ht="18">
      <c r="A36" s="52" t="s">
        <v>75</v>
      </c>
      <c r="B36" s="52"/>
      <c r="C36" s="52"/>
      <c r="D36" s="52"/>
      <c r="E36" s="52"/>
    </row>
    <row r="37" spans="1:5" ht="15.75">
      <c r="A37" s="10" t="s">
        <v>1</v>
      </c>
      <c r="B37" s="11" t="s">
        <v>19</v>
      </c>
      <c r="C37" s="11" t="s">
        <v>2</v>
      </c>
      <c r="D37" s="11" t="s">
        <v>20</v>
      </c>
      <c r="E37" s="11" t="s">
        <v>21</v>
      </c>
    </row>
    <row r="38" spans="1:5" ht="15">
      <c r="A38" s="40">
        <v>1</v>
      </c>
      <c r="B38" s="18" t="s">
        <v>61</v>
      </c>
      <c r="C38" s="12" t="s">
        <v>23</v>
      </c>
      <c r="D38" s="12"/>
      <c r="E38" s="17">
        <f>93.52</f>
        <v>93.52</v>
      </c>
    </row>
    <row r="39" spans="1:5" ht="15">
      <c r="A39" s="40">
        <v>2</v>
      </c>
      <c r="B39" s="18"/>
      <c r="C39" s="12"/>
      <c r="D39" s="12"/>
      <c r="E39" s="12"/>
    </row>
    <row r="40" spans="1:5" ht="15">
      <c r="A40" s="40">
        <v>3</v>
      </c>
      <c r="B40" s="18"/>
      <c r="C40" s="12"/>
      <c r="D40" s="12"/>
      <c r="E40" s="12"/>
    </row>
    <row r="41" spans="1:5" ht="15">
      <c r="A41" s="40">
        <v>4</v>
      </c>
      <c r="B41" s="18"/>
      <c r="C41" s="12"/>
      <c r="D41" s="12"/>
      <c r="E41" s="12"/>
    </row>
    <row r="42" spans="1:5" ht="15">
      <c r="A42" s="14"/>
      <c r="B42" s="14" t="s">
        <v>25</v>
      </c>
      <c r="C42" s="14"/>
      <c r="D42" s="14"/>
      <c r="E42" s="14">
        <f>E38+E39+E40+E41</f>
        <v>93.52</v>
      </c>
    </row>
    <row r="43" spans="1:5" ht="12.75">
      <c r="A43" s="8"/>
      <c r="B43" s="8"/>
      <c r="C43" s="8"/>
      <c r="D43" s="8"/>
      <c r="E43" s="8"/>
    </row>
    <row r="44" spans="1:5" ht="18">
      <c r="A44" s="49" t="s">
        <v>76</v>
      </c>
      <c r="B44" s="49"/>
      <c r="C44" s="49"/>
      <c r="D44" s="49"/>
      <c r="E44" s="49"/>
    </row>
    <row r="45" spans="1:5" ht="15.75">
      <c r="A45" s="10" t="s">
        <v>1</v>
      </c>
      <c r="B45" s="11" t="s">
        <v>19</v>
      </c>
      <c r="C45" s="11" t="s">
        <v>2</v>
      </c>
      <c r="D45" s="11" t="s">
        <v>20</v>
      </c>
      <c r="E45" s="11" t="s">
        <v>21</v>
      </c>
    </row>
    <row r="46" spans="1:5" ht="14.25">
      <c r="A46" s="17">
        <v>1</v>
      </c>
      <c r="B46" s="18" t="s">
        <v>61</v>
      </c>
      <c r="C46" s="12" t="s">
        <v>23</v>
      </c>
      <c r="D46" s="12"/>
      <c r="E46" s="17">
        <f>93.52</f>
        <v>93.52</v>
      </c>
    </row>
    <row r="47" spans="1:5" ht="48" customHeight="1">
      <c r="A47" s="17">
        <v>2</v>
      </c>
      <c r="B47" s="13" t="s">
        <v>77</v>
      </c>
      <c r="C47" s="12" t="s">
        <v>23</v>
      </c>
      <c r="D47" s="12" t="s">
        <v>78</v>
      </c>
      <c r="E47" s="12">
        <f>618.88</f>
        <v>618.88</v>
      </c>
    </row>
    <row r="48" spans="1:5" ht="30.75" customHeight="1">
      <c r="A48" s="17">
        <v>3</v>
      </c>
      <c r="B48" s="13" t="s">
        <v>79</v>
      </c>
      <c r="C48" s="12" t="s">
        <v>23</v>
      </c>
      <c r="D48" s="12" t="s">
        <v>80</v>
      </c>
      <c r="E48" s="12">
        <f>303.5</f>
        <v>303.5</v>
      </c>
    </row>
    <row r="49" spans="1:5" ht="16.5" customHeight="1">
      <c r="A49" s="14"/>
      <c r="B49" s="14" t="s">
        <v>25</v>
      </c>
      <c r="C49" s="14"/>
      <c r="D49" s="14"/>
      <c r="E49" s="14">
        <f>E46+E47+E48</f>
        <v>1015.9</v>
      </c>
    </row>
    <row r="50" spans="1:5" ht="12.75">
      <c r="A50" s="8"/>
      <c r="B50" s="8"/>
      <c r="C50" s="8"/>
      <c r="D50" s="8"/>
      <c r="E50" s="8"/>
    </row>
    <row r="51" spans="1:5" ht="18">
      <c r="A51" s="49" t="s">
        <v>44</v>
      </c>
      <c r="B51" s="49"/>
      <c r="C51" s="49"/>
      <c r="D51" s="49"/>
      <c r="E51" s="49"/>
    </row>
    <row r="52" spans="1:5" ht="15.75">
      <c r="A52" s="10" t="s">
        <v>1</v>
      </c>
      <c r="B52" s="11" t="s">
        <v>19</v>
      </c>
      <c r="C52" s="11" t="s">
        <v>2</v>
      </c>
      <c r="D52" s="11" t="s">
        <v>20</v>
      </c>
      <c r="E52" s="11" t="s">
        <v>21</v>
      </c>
    </row>
    <row r="53" spans="1:5" ht="14.25">
      <c r="A53" s="17">
        <v>1</v>
      </c>
      <c r="B53" s="13" t="s">
        <v>81</v>
      </c>
      <c r="C53" s="12" t="s">
        <v>23</v>
      </c>
      <c r="D53" s="12"/>
      <c r="E53" s="12">
        <f>706.54</f>
        <v>706.54</v>
      </c>
    </row>
    <row r="54" spans="1:5" ht="14.25">
      <c r="A54" s="17">
        <v>2</v>
      </c>
      <c r="B54" s="18" t="s">
        <v>61</v>
      </c>
      <c r="C54" s="12" t="s">
        <v>23</v>
      </c>
      <c r="D54" s="12"/>
      <c r="E54" s="17">
        <f>93.52</f>
        <v>93.52</v>
      </c>
    </row>
    <row r="55" spans="1:5" ht="14.25">
      <c r="A55" s="17">
        <v>3</v>
      </c>
      <c r="B55" s="13"/>
      <c r="C55" s="16"/>
      <c r="D55" s="16"/>
      <c r="E55" s="16"/>
    </row>
    <row r="56" spans="1:5" ht="15">
      <c r="A56" s="14"/>
      <c r="B56" s="14" t="s">
        <v>25</v>
      </c>
      <c r="C56" s="14"/>
      <c r="D56" s="14"/>
      <c r="E56" s="14">
        <f>E53+E54+E55</f>
        <v>800.06</v>
      </c>
    </row>
    <row r="57" spans="1:5" ht="12.75">
      <c r="A57" s="8"/>
      <c r="B57" s="8"/>
      <c r="C57" s="8"/>
      <c r="D57" s="8"/>
      <c r="E57" s="8"/>
    </row>
    <row r="58" spans="1:5" ht="18">
      <c r="A58" s="49" t="s">
        <v>82</v>
      </c>
      <c r="B58" s="49"/>
      <c r="C58" s="49"/>
      <c r="D58" s="49"/>
      <c r="E58" s="49"/>
    </row>
    <row r="59" spans="1:5" ht="15.75">
      <c r="A59" s="10" t="s">
        <v>1</v>
      </c>
      <c r="B59" s="11" t="s">
        <v>19</v>
      </c>
      <c r="C59" s="11" t="s">
        <v>2</v>
      </c>
      <c r="D59" s="11" t="s">
        <v>20</v>
      </c>
      <c r="E59" s="11" t="s">
        <v>21</v>
      </c>
    </row>
    <row r="60" spans="1:5" ht="14.25">
      <c r="A60" s="17">
        <v>1</v>
      </c>
      <c r="B60" s="18" t="s">
        <v>61</v>
      </c>
      <c r="C60" s="12" t="s">
        <v>23</v>
      </c>
      <c r="D60" s="12"/>
      <c r="E60" s="17">
        <f>93.52</f>
        <v>93.52</v>
      </c>
    </row>
    <row r="61" spans="1:5" ht="14.25">
      <c r="A61" s="17">
        <v>2</v>
      </c>
      <c r="B61" s="13"/>
      <c r="C61" s="13"/>
      <c r="D61" s="12"/>
      <c r="E61" s="12"/>
    </row>
    <row r="62" spans="1:5" ht="14.25">
      <c r="A62" s="17">
        <v>3</v>
      </c>
      <c r="B62" s="13"/>
      <c r="C62" s="13"/>
      <c r="D62" s="12"/>
      <c r="E62" s="12"/>
    </row>
    <row r="63" spans="1:5" ht="14.25">
      <c r="A63" s="17">
        <v>4</v>
      </c>
      <c r="B63" s="13"/>
      <c r="C63" s="13"/>
      <c r="D63" s="12"/>
      <c r="E63" s="12"/>
    </row>
    <row r="64" spans="1:5" ht="14.25">
      <c r="A64" s="17">
        <v>5</v>
      </c>
      <c r="B64" s="13"/>
      <c r="C64" s="13"/>
      <c r="D64" s="12"/>
      <c r="E64" s="12"/>
    </row>
    <row r="65" spans="1:5" ht="14.25">
      <c r="A65" s="17">
        <v>6</v>
      </c>
      <c r="B65" s="13"/>
      <c r="C65" s="13"/>
      <c r="D65" s="12"/>
      <c r="E65" s="12"/>
    </row>
    <row r="66" spans="1:5" ht="15">
      <c r="A66" s="14"/>
      <c r="B66" s="14" t="s">
        <v>25</v>
      </c>
      <c r="C66" s="14"/>
      <c r="D66" s="14"/>
      <c r="E66" s="14">
        <f>E61+E62+E63+E60+E64+E65</f>
        <v>93.52</v>
      </c>
    </row>
    <row r="67" spans="1:5" ht="18">
      <c r="A67" s="49" t="s">
        <v>83</v>
      </c>
      <c r="B67" s="49"/>
      <c r="C67" s="49"/>
      <c r="D67" s="49"/>
      <c r="E67" s="49"/>
    </row>
    <row r="68" spans="1:5" ht="15.75">
      <c r="A68" s="10" t="s">
        <v>1</v>
      </c>
      <c r="B68" s="11" t="s">
        <v>19</v>
      </c>
      <c r="C68" s="11" t="s">
        <v>2</v>
      </c>
      <c r="D68" s="11" t="s">
        <v>20</v>
      </c>
      <c r="E68" s="11" t="s">
        <v>21</v>
      </c>
    </row>
    <row r="69" spans="1:5" ht="14.25">
      <c r="A69" s="17">
        <v>1</v>
      </c>
      <c r="B69" s="13" t="s">
        <v>81</v>
      </c>
      <c r="C69" s="12" t="s">
        <v>23</v>
      </c>
      <c r="D69" s="12"/>
      <c r="E69" s="12">
        <v>1442.46</v>
      </c>
    </row>
    <row r="70" spans="1:5" ht="14.25">
      <c r="A70" s="17">
        <v>2</v>
      </c>
      <c r="B70" s="18" t="s">
        <v>61</v>
      </c>
      <c r="C70" s="12" t="s">
        <v>23</v>
      </c>
      <c r="D70" s="12"/>
      <c r="E70" s="17">
        <f>93.52</f>
        <v>93.52</v>
      </c>
    </row>
    <row r="71" spans="1:5" ht="28.5">
      <c r="A71" s="17">
        <v>3</v>
      </c>
      <c r="B71" s="13" t="s">
        <v>84</v>
      </c>
      <c r="C71" s="13" t="s">
        <v>23</v>
      </c>
      <c r="D71" s="12"/>
      <c r="E71" s="12">
        <v>1177.45</v>
      </c>
    </row>
    <row r="72" spans="1:5" ht="14.25">
      <c r="A72" s="17">
        <v>4</v>
      </c>
      <c r="B72" s="13"/>
      <c r="C72" s="13"/>
      <c r="D72" s="12"/>
      <c r="E72" s="12"/>
    </row>
    <row r="73" spans="1:5" ht="15">
      <c r="A73" s="14"/>
      <c r="B73" s="14" t="s">
        <v>25</v>
      </c>
      <c r="C73" s="14"/>
      <c r="D73" s="14"/>
      <c r="E73" s="14">
        <f>E70+E71+E72+E69</f>
        <v>2713.4300000000003</v>
      </c>
    </row>
    <row r="75" spans="1:5" ht="18">
      <c r="A75" s="53" t="s">
        <v>55</v>
      </c>
      <c r="B75" s="53"/>
      <c r="C75" s="53"/>
      <c r="D75" s="53"/>
      <c r="E75" s="53"/>
    </row>
    <row r="76" spans="1:5" ht="15.75">
      <c r="A76" s="10" t="s">
        <v>1</v>
      </c>
      <c r="B76" s="11" t="s">
        <v>19</v>
      </c>
      <c r="C76" s="11" t="s">
        <v>2</v>
      </c>
      <c r="D76" s="11" t="s">
        <v>20</v>
      </c>
      <c r="E76" s="11" t="s">
        <v>21</v>
      </c>
    </row>
    <row r="77" spans="1:5" ht="14.25">
      <c r="A77" s="17">
        <v>1</v>
      </c>
      <c r="B77" s="18" t="s">
        <v>61</v>
      </c>
      <c r="C77" s="12" t="s">
        <v>23</v>
      </c>
      <c r="D77" s="12"/>
      <c r="E77" s="17">
        <f>93.52</f>
        <v>93.52</v>
      </c>
    </row>
    <row r="78" spans="1:5" ht="14.25">
      <c r="A78" s="17">
        <v>2</v>
      </c>
      <c r="B78" s="13"/>
      <c r="C78" s="12"/>
      <c r="D78" s="12"/>
      <c r="E78" s="12"/>
    </row>
    <row r="79" spans="1:5" ht="14.25">
      <c r="A79" s="17">
        <v>3</v>
      </c>
      <c r="B79" s="41"/>
      <c r="C79" s="13"/>
      <c r="D79" s="12"/>
      <c r="E79" s="12"/>
    </row>
    <row r="80" spans="1:5" ht="14.25">
      <c r="A80" s="17">
        <v>4</v>
      </c>
      <c r="B80" s="13"/>
      <c r="C80" s="13"/>
      <c r="D80" s="12"/>
      <c r="E80" s="12"/>
    </row>
    <row r="81" spans="1:5" ht="15">
      <c r="A81" s="14"/>
      <c r="B81" s="14" t="s">
        <v>25</v>
      </c>
      <c r="C81" s="14"/>
      <c r="D81" s="14"/>
      <c r="E81" s="14">
        <f>E78+E79+E80+E77</f>
        <v>93.52</v>
      </c>
    </row>
    <row r="83" spans="1:5" ht="18">
      <c r="A83" s="49" t="s">
        <v>56</v>
      </c>
      <c r="B83" s="49"/>
      <c r="C83" s="49"/>
      <c r="D83" s="49"/>
      <c r="E83" s="49"/>
    </row>
    <row r="84" spans="1:5" ht="15.75">
      <c r="A84" s="10" t="s">
        <v>1</v>
      </c>
      <c r="B84" s="11" t="s">
        <v>19</v>
      </c>
      <c r="C84" s="11" t="s">
        <v>2</v>
      </c>
      <c r="D84" s="11" t="s">
        <v>20</v>
      </c>
      <c r="E84" s="11" t="s">
        <v>21</v>
      </c>
    </row>
    <row r="85" spans="1:5" ht="14.25">
      <c r="A85" s="17">
        <v>1</v>
      </c>
      <c r="B85" s="18" t="s">
        <v>61</v>
      </c>
      <c r="C85" s="12" t="s">
        <v>23</v>
      </c>
      <c r="D85" s="23"/>
      <c r="E85" s="17">
        <f>93.52</f>
        <v>93.52</v>
      </c>
    </row>
    <row r="86" spans="1:5" ht="38.25" customHeight="1">
      <c r="A86" s="17">
        <v>2</v>
      </c>
      <c r="B86" s="22" t="s">
        <v>85</v>
      </c>
      <c r="C86" s="12" t="s">
        <v>23</v>
      </c>
      <c r="D86" s="12" t="s">
        <v>86</v>
      </c>
      <c r="E86" s="12">
        <v>333.58</v>
      </c>
    </row>
    <row r="87" spans="1:5" ht="14.25">
      <c r="A87" s="17">
        <v>3</v>
      </c>
      <c r="B87" s="24" t="s">
        <v>87</v>
      </c>
      <c r="C87" s="12" t="s">
        <v>23</v>
      </c>
      <c r="D87" s="12" t="s">
        <v>88</v>
      </c>
      <c r="E87" s="12">
        <f>827.24</f>
        <v>827.24</v>
      </c>
    </row>
    <row r="88" spans="1:5" ht="63" customHeight="1">
      <c r="A88" s="17">
        <v>4</v>
      </c>
      <c r="B88" s="13" t="s">
        <v>89</v>
      </c>
      <c r="C88" s="13" t="s">
        <v>23</v>
      </c>
      <c r="D88" s="12" t="s">
        <v>90</v>
      </c>
      <c r="E88" s="12">
        <f>2004.18</f>
        <v>2004.18</v>
      </c>
    </row>
    <row r="89" spans="1:5" ht="28.5">
      <c r="A89" s="17">
        <v>5</v>
      </c>
      <c r="B89" s="13" t="s">
        <v>91</v>
      </c>
      <c r="C89" s="13" t="s">
        <v>23</v>
      </c>
      <c r="D89" s="12"/>
      <c r="E89" s="12">
        <f>8477.83</f>
        <v>8477.83</v>
      </c>
    </row>
    <row r="90" spans="1:5" ht="15">
      <c r="A90" s="14"/>
      <c r="B90" s="14" t="s">
        <v>25</v>
      </c>
      <c r="C90" s="14"/>
      <c r="D90" s="14"/>
      <c r="E90" s="14">
        <f>SUM(E85:E89)</f>
        <v>11736.35</v>
      </c>
    </row>
    <row r="92" spans="1:5" ht="18">
      <c r="A92" s="49" t="s">
        <v>92</v>
      </c>
      <c r="B92" s="49"/>
      <c r="C92" s="49"/>
      <c r="D92" s="49"/>
      <c r="E92" s="49"/>
    </row>
    <row r="93" spans="1:5" ht="15.75">
      <c r="A93" s="10" t="s">
        <v>1</v>
      </c>
      <c r="B93" s="11" t="s">
        <v>19</v>
      </c>
      <c r="C93" s="11" t="s">
        <v>2</v>
      </c>
      <c r="D93" s="11" t="s">
        <v>20</v>
      </c>
      <c r="E93" s="11" t="s">
        <v>21</v>
      </c>
    </row>
    <row r="94" spans="1:5" ht="14.25">
      <c r="A94" s="17">
        <v>1</v>
      </c>
      <c r="B94" s="18" t="s">
        <v>61</v>
      </c>
      <c r="C94" s="12" t="s">
        <v>23</v>
      </c>
      <c r="D94" s="12"/>
      <c r="E94" s="17">
        <f>93.52</f>
        <v>93.52</v>
      </c>
    </row>
    <row r="95" spans="1:5" ht="42.75">
      <c r="A95" s="17">
        <v>2</v>
      </c>
      <c r="B95" s="13" t="s">
        <v>93</v>
      </c>
      <c r="C95" s="12" t="s">
        <v>23</v>
      </c>
      <c r="D95" s="12" t="s">
        <v>94</v>
      </c>
      <c r="E95" s="12">
        <v>3064.27</v>
      </c>
    </row>
    <row r="96" spans="1:5" ht="14.25">
      <c r="A96" s="17">
        <v>3</v>
      </c>
      <c r="B96" s="41"/>
      <c r="C96" s="12" t="s">
        <v>23</v>
      </c>
      <c r="D96" s="12"/>
      <c r="E96" s="12"/>
    </row>
    <row r="97" spans="1:5" ht="14.25">
      <c r="A97" s="17">
        <v>4</v>
      </c>
      <c r="B97" s="13"/>
      <c r="C97" s="12" t="s">
        <v>23</v>
      </c>
      <c r="D97" s="12"/>
      <c r="E97" s="12"/>
    </row>
    <row r="98" spans="1:5" ht="15">
      <c r="A98" s="14"/>
      <c r="B98" s="14" t="s">
        <v>25</v>
      </c>
      <c r="C98" s="14"/>
      <c r="D98" s="14"/>
      <c r="E98" s="14">
        <f>E95+E96+E97+E94</f>
        <v>3157.79</v>
      </c>
    </row>
    <row r="99" spans="1:5" s="39" customFormat="1" ht="15">
      <c r="A99" s="15"/>
      <c r="B99" s="15"/>
      <c r="C99" s="15"/>
      <c r="D99" s="15"/>
      <c r="E99" s="15"/>
    </row>
    <row r="100" spans="1:5" ht="15">
      <c r="A100" s="42"/>
      <c r="B100" s="42" t="s">
        <v>95</v>
      </c>
      <c r="C100" s="42"/>
      <c r="D100" s="42"/>
      <c r="E100" s="42">
        <f>E8+E15+E23+E34+E42+E49+E56+E66+E73+E81+E90+E98</f>
        <v>28702.36</v>
      </c>
    </row>
  </sheetData>
  <sheetProtection selectLockedCells="1" selectUnlockedCells="1"/>
  <mergeCells count="12">
    <mergeCell ref="A51:E51"/>
    <mergeCell ref="A58:E58"/>
    <mergeCell ref="A67:E67"/>
    <mergeCell ref="A75:E75"/>
    <mergeCell ref="A83:E83"/>
    <mergeCell ref="A92:E92"/>
    <mergeCell ref="A2:E2"/>
    <mergeCell ref="A10:E10"/>
    <mergeCell ref="A17:E17"/>
    <mergeCell ref="A25:E25"/>
    <mergeCell ref="A36:E36"/>
    <mergeCell ref="A44:E44"/>
  </mergeCells>
  <printOptions/>
  <pageMargins left="0.19652777777777777" right="0.11805555555555555" top="0.5805555555555555" bottom="0.5805555555555555" header="0.31527777777777777" footer="0.31527777777777777"/>
  <pageSetup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2020-03-10T13:47:11Z</dcterms:modified>
  <cp:category/>
  <cp:version/>
  <cp:contentType/>
  <cp:contentStatus/>
</cp:coreProperties>
</file>